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2024-11-28_募金資材\2024-12-09_資材照会_02依頼団体\R07_募金資材の照会_01起案\"/>
    </mc:Choice>
  </mc:AlternateContent>
  <xr:revisionPtr revIDLastSave="0" documentId="13_ncr:1_{4D983DEA-A4F9-4886-B1FE-468BC2FDBEA5}" xr6:coauthVersionLast="47" xr6:coauthVersionMax="47" xr10:uidLastSave="{00000000-0000-0000-0000-000000000000}"/>
  <bookViews>
    <workbookView xWindow="-120" yWindow="-120" windowWidth="20730" windowHeight="11040" xr2:uid="{93DBEAF5-2777-49A6-BE3B-E37111D7FA81}"/>
  </bookViews>
  <sheets>
    <sheet name="Sheet1" sheetId="1" r:id="rId1"/>
  </sheets>
  <definedNames>
    <definedName name="_xlnm.Print_Area" localSheetId="0">Sheet1!$A:$G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K18" i="1"/>
  <c r="L18" i="1" s="1"/>
  <c r="K17" i="1"/>
  <c r="L17" i="1" s="1"/>
  <c r="M17" i="1" s="1"/>
  <c r="M19" i="1" l="1"/>
  <c r="N19" i="1" s="1"/>
  <c r="M18" i="1"/>
  <c r="N18" i="1" s="1"/>
  <c r="O18" i="1" s="1"/>
  <c r="N17" i="1"/>
  <c r="O17" i="1" s="1"/>
  <c r="P17" i="1" l="1"/>
  <c r="G17" i="1" s="1"/>
  <c r="P18" i="1"/>
  <c r="G18" i="1"/>
  <c r="O19" i="1"/>
  <c r="P19" i="1" l="1"/>
  <c r="G19" i="1" s="1"/>
</calcChain>
</file>

<file path=xl/sharedStrings.xml><?xml version="1.0" encoding="utf-8"?>
<sst xmlns="http://schemas.openxmlformats.org/spreadsheetml/2006/main" count="80" uniqueCount="65">
  <si>
    <t>資　　材　　名</t>
  </si>
  <si>
    <t>希望数量</t>
  </si>
  <si>
    <t>募金箱</t>
  </si>
  <si>
    <t>個</t>
  </si>
  <si>
    <t>5 間伐材製 卓上募金箱</t>
  </si>
  <si>
    <t>6 常設募金箱用盗難防止チェーン</t>
  </si>
  <si>
    <t>本</t>
  </si>
  <si>
    <t>のぼり</t>
  </si>
  <si>
    <t>募金封筒</t>
  </si>
  <si>
    <t>1 長形4号クラフト封筒</t>
  </si>
  <si>
    <t>枚</t>
  </si>
  <si>
    <t>部</t>
  </si>
  <si>
    <t>ポスター</t>
  </si>
  <si>
    <t>1 ダンボール製 吊り下げヒモ付き募金箱</t>
    <phoneticPr fontId="2"/>
  </si>
  <si>
    <t>1-1 のぼり大</t>
    <phoneticPr fontId="2"/>
  </si>
  <si>
    <t>1-2 のぼり大用のポール</t>
    <phoneticPr fontId="2"/>
  </si>
  <si>
    <t>ポールのみ</t>
    <phoneticPr fontId="2"/>
  </si>
  <si>
    <t>のぼり旗のみ</t>
    <phoneticPr fontId="2"/>
  </si>
  <si>
    <t>2 ダンボール製 卓上募金箱</t>
    <phoneticPr fontId="2"/>
  </si>
  <si>
    <t>1 ポスター　大　（Ｂ２判）</t>
    <phoneticPr fontId="2"/>
  </si>
  <si>
    <t>2 ポスター　小　（Ｂ３判）</t>
    <phoneticPr fontId="2"/>
  </si>
  <si>
    <t>緑の羽根</t>
  </si>
  <si>
    <t>1 針式</t>
  </si>
  <si>
    <t>2 シール式</t>
  </si>
  <si>
    <t>代替品</t>
  </si>
  <si>
    <t>2 花の種付きしおり</t>
  </si>
  <si>
    <t>1 代用シール</t>
    <phoneticPr fontId="2"/>
  </si>
  <si>
    <t>3 プラスチック製 卓上募金箱（よこ型）</t>
  </si>
  <si>
    <t>4 プラスチック製 卓上募金箱（たて型）</t>
  </si>
  <si>
    <t>2　 のぼり小 (卓上型)</t>
    <phoneticPr fontId="2"/>
  </si>
  <si>
    <t>1 Ａ４両面　　（概要版）</t>
  </si>
  <si>
    <t>2 Ａ４三つ折り（企業募金名簿入り）</t>
  </si>
  <si>
    <t>針式</t>
    <rPh sb="0" eb="1">
      <t>ハリ</t>
    </rPh>
    <rPh sb="1" eb="2">
      <t>シキ</t>
    </rPh>
    <phoneticPr fontId="2"/>
  </si>
  <si>
    <t>希望</t>
    <rPh sb="0" eb="2">
      <t>キボウ</t>
    </rPh>
    <phoneticPr fontId="2"/>
  </si>
  <si>
    <t>残り</t>
    <rPh sb="0" eb="1">
      <t>ノコ</t>
    </rPh>
    <phoneticPr fontId="2"/>
  </si>
  <si>
    <t>vlookup</t>
    <phoneticPr fontId="2"/>
  </si>
  <si>
    <t>シート①</t>
    <phoneticPr fontId="2"/>
  </si>
  <si>
    <t>シート②</t>
    <phoneticPr fontId="2"/>
  </si>
  <si>
    <t>シール式</t>
    <rPh sb="3" eb="4">
      <t>シキ</t>
    </rPh>
    <phoneticPr fontId="2"/>
  </si>
  <si>
    <t>代用シール</t>
    <rPh sb="0" eb="2">
      <t>ダイヨウ</t>
    </rPh>
    <phoneticPr fontId="2"/>
  </si>
  <si>
    <t>シート 計</t>
    <rPh sb="4" eb="5">
      <t>ケイ</t>
    </rPh>
    <phoneticPr fontId="2"/>
  </si>
  <si>
    <t>表記</t>
    <rPh sb="0" eb="2">
      <t>ヒョウキ</t>
    </rPh>
    <phoneticPr fontId="2"/>
  </si>
  <si>
    <t>※ 前年数量のご確認等がございましたら、メールにてお問い合わせくださいますようお願いいたします。</t>
  </si>
  <si>
    <t>1シート100本つづり</t>
    <rPh sb="7" eb="8">
      <t>ホン</t>
    </rPh>
    <phoneticPr fontId="2"/>
  </si>
  <si>
    <t>1シート100本つづり</t>
    <phoneticPr fontId="2"/>
  </si>
  <si>
    <t>1シート25枚つづり</t>
    <phoneticPr fontId="2"/>
  </si>
  <si>
    <t>備考</t>
    <rPh sb="0" eb="2">
      <t>ビコウ</t>
    </rPh>
    <phoneticPr fontId="2"/>
  </si>
  <si>
    <t>令和７年度(２０２５年度)用「緑の募金」資材申込書</t>
    <phoneticPr fontId="2"/>
  </si>
  <si>
    <t>（必要事項を記入して、メールまたはＦＡＸにてお送りください。送付文は不要です）</t>
    <phoneticPr fontId="2"/>
  </si>
  <si>
    <t>（別紙）</t>
  </si>
  <si>
    <t>メール：info@midori-aichi.jp</t>
  </si>
  <si>
    <t>（公社）愛知県緑化推進委員会　行</t>
  </si>
  <si>
    <t>申込団体名</t>
  </si>
  <si>
    <t>所在地</t>
  </si>
  <si>
    <t>(資材送付先)</t>
  </si>
  <si>
    <t>〒　　　　―</t>
  </si>
  <si>
    <t>電話番号</t>
  </si>
  <si>
    <t>ＦＡＸ番号</t>
  </si>
  <si>
    <t>E-mail</t>
    <phoneticPr fontId="2"/>
  </si>
  <si>
    <t>部署名・担当者氏名</t>
    <phoneticPr fontId="2"/>
  </si>
  <si>
    <t>FAX:052-963-8491</t>
    <phoneticPr fontId="2"/>
  </si>
  <si>
    <t>申込年月日：　　　　年　　　月　　　日</t>
    <rPh sb="0" eb="2">
      <t>モウシコミ</t>
    </rPh>
    <rPh sb="2" eb="5">
      <t>ネンガッピ</t>
    </rPh>
    <rPh sb="10" eb="11">
      <t>ネン</t>
    </rPh>
    <rPh sb="14" eb="15">
      <t>ガツ</t>
    </rPh>
    <rPh sb="18" eb="19">
      <t>ニチ</t>
    </rPh>
    <phoneticPr fontId="2"/>
  </si>
  <si>
    <t>枚</t>
    <rPh sb="0" eb="1">
      <t>マイ</t>
    </rPh>
    <phoneticPr fontId="2"/>
  </si>
  <si>
    <t>100枚まで</t>
    <phoneticPr fontId="2"/>
  </si>
  <si>
    <t>チラシ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</si>
</sst>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.00_);\(#,##0.00\)"/>
    <numFmt numFmtId="178" formatCode="#,##0.000_);\(#,##0.00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176" fontId="3" fillId="0" borderId="58" xfId="0" applyNumberFormat="1" applyFont="1" applyBorder="1">
      <alignment vertical="center"/>
    </xf>
    <xf numFmtId="176" fontId="6" fillId="0" borderId="51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176" fontId="3" fillId="0" borderId="49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51" xfId="0" applyNumberFormat="1" applyFont="1" applyBorder="1" applyAlignment="1">
      <alignment horizontal="justify" vertical="center"/>
    </xf>
    <xf numFmtId="176" fontId="3" fillId="0" borderId="52" xfId="0" applyNumberFormat="1" applyFont="1" applyBorder="1" applyAlignment="1">
      <alignment horizontal="justify" vertical="center"/>
    </xf>
    <xf numFmtId="176" fontId="3" fillId="0" borderId="53" xfId="0" applyNumberFormat="1" applyFont="1" applyBorder="1" applyAlignment="1">
      <alignment horizontal="justify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178" fontId="3" fillId="0" borderId="0" xfId="0" applyNumberFormat="1" applyFont="1">
      <alignment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>
      <alignment vertical="center"/>
    </xf>
    <xf numFmtId="0" fontId="7" fillId="0" borderId="6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5" fillId="0" borderId="64" xfId="0" applyFont="1" applyBorder="1" applyAlignment="1">
      <alignment horizontal="center" vertical="center"/>
    </xf>
    <xf numFmtId="176" fontId="3" fillId="0" borderId="51" xfId="0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3" fillId="0" borderId="67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shrinkToFit="1"/>
    </xf>
    <xf numFmtId="176" fontId="3" fillId="0" borderId="59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72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 shrinkToFit="1"/>
    </xf>
    <xf numFmtId="176" fontId="3" fillId="0" borderId="74" xfId="0" applyNumberFormat="1" applyFont="1" applyBorder="1" applyAlignment="1">
      <alignment horizontal="center" vertical="center" shrinkToFit="1"/>
    </xf>
    <xf numFmtId="176" fontId="4" fillId="0" borderId="74" xfId="0" applyNumberFormat="1" applyFont="1" applyBorder="1" applyAlignment="1">
      <alignment horizontal="center" vertical="center" shrinkToFit="1"/>
    </xf>
    <xf numFmtId="176" fontId="4" fillId="0" borderId="75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indent="1" shrinkToFit="1"/>
    </xf>
    <xf numFmtId="0" fontId="3" fillId="0" borderId="36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38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40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indent="1" shrinkToFit="1"/>
    </xf>
    <xf numFmtId="0" fontId="3" fillId="0" borderId="44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3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35" xfId="0" applyFont="1" applyBorder="1" applyAlignment="1">
      <alignment horizontal="left" vertical="center" indent="1" shrinkToFit="1"/>
    </xf>
    <xf numFmtId="0" fontId="4" fillId="0" borderId="29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justify" vertical="center" wrapText="1"/>
    </xf>
    <xf numFmtId="0" fontId="3" fillId="0" borderId="56" xfId="0" applyFont="1" applyBorder="1" applyAlignment="1">
      <alignment horizontal="left" vertical="center" wrapText="1" indent="1"/>
    </xf>
    <xf numFmtId="0" fontId="3" fillId="0" borderId="62" xfId="0" applyFont="1" applyBorder="1" applyAlignment="1">
      <alignment horizontal="left" vertical="center" wrapText="1" indent="1"/>
    </xf>
    <xf numFmtId="0" fontId="3" fillId="0" borderId="5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 indent="1"/>
    </xf>
    <xf numFmtId="0" fontId="3" fillId="0" borderId="43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3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265A-FB6A-432E-A278-A3D136143319}">
  <sheetPr>
    <pageSetUpPr fitToPage="1"/>
  </sheetPr>
  <dimension ref="A1:T36"/>
  <sheetViews>
    <sheetView tabSelected="1" zoomScaleNormal="100" workbookViewId="0">
      <selection activeCell="A33" sqref="A33:A34"/>
    </sheetView>
  </sheetViews>
  <sheetFormatPr defaultColWidth="11.25" defaultRowHeight="24" customHeight="1" x14ac:dyDescent="0.4"/>
  <cols>
    <col min="1" max="3" width="11.25" style="1"/>
    <col min="4" max="4" width="17.125" style="1" bestFit="1" customWidth="1"/>
    <col min="5" max="5" width="11.25" style="1" customWidth="1"/>
    <col min="6" max="6" width="5" style="4" customWidth="1"/>
    <col min="7" max="7" width="15" style="33" customWidth="1"/>
    <col min="8" max="14" width="11.25" style="1"/>
    <col min="15" max="15" width="12.5" style="1" customWidth="1"/>
    <col min="16" max="16" width="18.625" style="4" bestFit="1" customWidth="1"/>
    <col min="17" max="17" width="11.25" style="1"/>
    <col min="18" max="19" width="6.25" style="1" customWidth="1"/>
    <col min="20" max="16384" width="11.25" style="1"/>
  </cols>
  <sheetData>
    <row r="1" spans="1:20" ht="24" customHeight="1" x14ac:dyDescent="0.4">
      <c r="A1" s="35" t="s">
        <v>49</v>
      </c>
      <c r="B1" s="93" t="s">
        <v>60</v>
      </c>
      <c r="C1" s="93"/>
      <c r="D1" s="93"/>
      <c r="E1" s="93"/>
      <c r="F1" s="93"/>
      <c r="G1" s="93"/>
    </row>
    <row r="2" spans="1:20" ht="24" customHeight="1" x14ac:dyDescent="0.4">
      <c r="A2" s="35"/>
      <c r="B2" s="110" t="s">
        <v>50</v>
      </c>
      <c r="C2" s="110"/>
      <c r="D2" s="110"/>
      <c r="E2" s="110"/>
      <c r="F2" s="110"/>
      <c r="G2" s="110"/>
    </row>
    <row r="3" spans="1:20" ht="24" customHeight="1" x14ac:dyDescent="0.4">
      <c r="A3" s="35"/>
      <c r="B3" s="110" t="s">
        <v>51</v>
      </c>
      <c r="C3" s="110"/>
      <c r="D3" s="110"/>
      <c r="E3" s="110"/>
      <c r="F3" s="110"/>
      <c r="G3" s="110"/>
    </row>
    <row r="4" spans="1:20" ht="24" customHeight="1" thickBot="1" x14ac:dyDescent="0.45">
      <c r="A4" s="35"/>
      <c r="B4" s="34"/>
      <c r="C4" s="34"/>
      <c r="D4" s="57" t="s">
        <v>61</v>
      </c>
      <c r="E4" s="57"/>
      <c r="F4" s="57"/>
      <c r="G4" s="57"/>
    </row>
    <row r="5" spans="1:20" ht="30" customHeight="1" thickBot="1" x14ac:dyDescent="0.45">
      <c r="A5" s="71" t="s">
        <v>47</v>
      </c>
      <c r="B5" s="72"/>
      <c r="C5" s="72"/>
      <c r="D5" s="72"/>
      <c r="E5" s="72"/>
      <c r="F5" s="72"/>
      <c r="G5" s="73"/>
    </row>
    <row r="6" spans="1:20" ht="18" customHeight="1" x14ac:dyDescent="0.4">
      <c r="A6" s="74" t="s">
        <v>48</v>
      </c>
      <c r="B6" s="74"/>
      <c r="C6" s="74"/>
      <c r="D6" s="74"/>
      <c r="E6" s="74"/>
      <c r="F6" s="74"/>
      <c r="G6" s="74"/>
    </row>
    <row r="7" spans="1:20" ht="24" customHeight="1" thickBot="1" x14ac:dyDescent="0.45"/>
    <row r="8" spans="1:20" ht="24" customHeight="1" x14ac:dyDescent="0.4">
      <c r="A8" s="111" t="s">
        <v>52</v>
      </c>
      <c r="B8" s="112"/>
      <c r="C8" s="60"/>
      <c r="D8" s="60"/>
      <c r="E8" s="60"/>
      <c r="F8" s="60"/>
      <c r="G8" s="61"/>
    </row>
    <row r="9" spans="1:20" ht="24" customHeight="1" x14ac:dyDescent="0.4">
      <c r="A9" s="113" t="s">
        <v>53</v>
      </c>
      <c r="B9" s="114"/>
      <c r="C9" s="62" t="s">
        <v>55</v>
      </c>
      <c r="D9" s="62"/>
      <c r="E9" s="62"/>
      <c r="F9" s="62"/>
      <c r="G9" s="63"/>
    </row>
    <row r="10" spans="1:20" ht="24" customHeight="1" x14ac:dyDescent="0.4">
      <c r="A10" s="104" t="s">
        <v>54</v>
      </c>
      <c r="B10" s="105"/>
      <c r="C10" s="64"/>
      <c r="D10" s="64"/>
      <c r="E10" s="64"/>
      <c r="F10" s="64"/>
      <c r="G10" s="65"/>
    </row>
    <row r="11" spans="1:20" ht="24" customHeight="1" x14ac:dyDescent="0.4">
      <c r="A11" s="106" t="s">
        <v>56</v>
      </c>
      <c r="B11" s="107"/>
      <c r="C11" s="66"/>
      <c r="D11" s="66"/>
      <c r="E11" s="66"/>
      <c r="F11" s="66"/>
      <c r="G11" s="67"/>
    </row>
    <row r="12" spans="1:20" ht="24" customHeight="1" x14ac:dyDescent="0.4">
      <c r="A12" s="106" t="s">
        <v>57</v>
      </c>
      <c r="B12" s="107"/>
      <c r="C12" s="66"/>
      <c r="D12" s="66"/>
      <c r="E12" s="66"/>
      <c r="F12" s="66"/>
      <c r="G12" s="67"/>
    </row>
    <row r="13" spans="1:20" ht="24" customHeight="1" x14ac:dyDescent="0.4">
      <c r="A13" s="106" t="s">
        <v>58</v>
      </c>
      <c r="B13" s="107"/>
      <c r="C13" s="66"/>
      <c r="D13" s="66"/>
      <c r="E13" s="66"/>
      <c r="F13" s="66"/>
      <c r="G13" s="67"/>
    </row>
    <row r="14" spans="1:20" ht="24" customHeight="1" thickBot="1" x14ac:dyDescent="0.45">
      <c r="A14" s="58" t="s">
        <v>59</v>
      </c>
      <c r="B14" s="59"/>
      <c r="C14" s="68"/>
      <c r="D14" s="68"/>
      <c r="E14" s="68"/>
      <c r="F14" s="68"/>
      <c r="G14" s="69"/>
    </row>
    <row r="15" spans="1:20" ht="24" customHeight="1" thickBot="1" x14ac:dyDescent="0.45"/>
    <row r="16" spans="1:20" ht="24" customHeight="1" thickBot="1" x14ac:dyDescent="0.45">
      <c r="A16" s="108" t="s">
        <v>0</v>
      </c>
      <c r="B16" s="109"/>
      <c r="C16" s="109"/>
      <c r="D16" s="109"/>
      <c r="E16" s="98" t="s">
        <v>1</v>
      </c>
      <c r="F16" s="99"/>
      <c r="G16" s="45" t="s">
        <v>46</v>
      </c>
      <c r="J16" s="20"/>
      <c r="K16" s="21" t="s">
        <v>33</v>
      </c>
      <c r="L16" s="21" t="s">
        <v>36</v>
      </c>
      <c r="M16" s="21" t="s">
        <v>34</v>
      </c>
      <c r="N16" s="21" t="s">
        <v>37</v>
      </c>
      <c r="O16" s="21" t="s">
        <v>40</v>
      </c>
      <c r="P16" s="21" t="s">
        <v>41</v>
      </c>
      <c r="Q16" s="4"/>
      <c r="R16" s="96" t="s">
        <v>35</v>
      </c>
      <c r="S16" s="97"/>
      <c r="T16" s="20" t="s">
        <v>37</v>
      </c>
    </row>
    <row r="17" spans="1:20" ht="24" customHeight="1" x14ac:dyDescent="0.4">
      <c r="A17" s="75" t="s">
        <v>21</v>
      </c>
      <c r="B17" s="100" t="s">
        <v>22</v>
      </c>
      <c r="C17" s="101"/>
      <c r="D17" s="28" t="s">
        <v>43</v>
      </c>
      <c r="E17" s="9"/>
      <c r="F17" s="36" t="s">
        <v>6</v>
      </c>
      <c r="G17" s="46" t="str">
        <f>IF(O17=0,"",P17)</f>
        <v/>
      </c>
      <c r="J17" s="20" t="s">
        <v>32</v>
      </c>
      <c r="K17" s="22">
        <f>E17</f>
        <v>0</v>
      </c>
      <c r="L17" s="22">
        <f>ROUNDDOWN(K17/100,0)</f>
        <v>0</v>
      </c>
      <c r="M17" s="22">
        <f>K17-(L17*100)</f>
        <v>0</v>
      </c>
      <c r="N17" s="26">
        <f>IF(M17=0,0,VLOOKUP(M17,$R$17:$T$21,3,TRUE))</f>
        <v>0</v>
      </c>
      <c r="O17" s="26">
        <f>SUM(L17,N17)</f>
        <v>0</v>
      </c>
      <c r="P17" s="25" t="str">
        <f>TEXT(O17,"#シートと#/4シート")</f>
        <v>0シート</v>
      </c>
      <c r="Q17" s="24"/>
      <c r="R17" s="20">
        <v>0</v>
      </c>
      <c r="S17" s="20"/>
      <c r="T17" s="23">
        <v>0</v>
      </c>
    </row>
    <row r="18" spans="1:20" ht="24" customHeight="1" thickBot="1" x14ac:dyDescent="0.45">
      <c r="A18" s="76"/>
      <c r="B18" s="94" t="s">
        <v>23</v>
      </c>
      <c r="C18" s="95"/>
      <c r="D18" s="31" t="s">
        <v>44</v>
      </c>
      <c r="E18" s="32"/>
      <c r="F18" s="37" t="s">
        <v>6</v>
      </c>
      <c r="G18" s="47" t="str">
        <f>IF(O18=0,"",P18)</f>
        <v/>
      </c>
      <c r="J18" s="20" t="s">
        <v>38</v>
      </c>
      <c r="K18" s="22">
        <f>E18</f>
        <v>0</v>
      </c>
      <c r="L18" s="22">
        <f t="shared" ref="L18" si="0">ROUNDDOWN(K18/100,0)</f>
        <v>0</v>
      </c>
      <c r="M18" s="22">
        <f t="shared" ref="M18" si="1">K18-(L18*100)</f>
        <v>0</v>
      </c>
      <c r="N18" s="26">
        <f>IF(M18=0,0,VLOOKUP(M18,$R$17:$T$21,3,TRUE))</f>
        <v>0</v>
      </c>
      <c r="O18" s="26">
        <f t="shared" ref="O18:O19" si="2">SUM(L18,N18)</f>
        <v>0</v>
      </c>
      <c r="P18" s="25" t="str">
        <f t="shared" ref="P18" si="3">TEXT(O18,"#シートと#/4シート")</f>
        <v>0シート</v>
      </c>
      <c r="Q18" s="24"/>
      <c r="R18" s="20">
        <v>1</v>
      </c>
      <c r="S18" s="20">
        <v>25</v>
      </c>
      <c r="T18" s="23">
        <v>0.25</v>
      </c>
    </row>
    <row r="19" spans="1:20" ht="24" customHeight="1" x14ac:dyDescent="0.4">
      <c r="A19" s="5" t="s">
        <v>21</v>
      </c>
      <c r="B19" s="102" t="s">
        <v>26</v>
      </c>
      <c r="C19" s="103"/>
      <c r="D19" s="29" t="s">
        <v>45</v>
      </c>
      <c r="E19" s="30"/>
      <c r="F19" s="38" t="s">
        <v>10</v>
      </c>
      <c r="G19" s="48" t="str">
        <f>IF(O19=0,"",P19)</f>
        <v/>
      </c>
      <c r="J19" s="20" t="s">
        <v>39</v>
      </c>
      <c r="K19" s="22">
        <f>E19</f>
        <v>0</v>
      </c>
      <c r="L19" s="22">
        <f>ROUNDDOWN(K19/25,0)</f>
        <v>0</v>
      </c>
      <c r="M19" s="22">
        <f>K19-(L19*25)</f>
        <v>0</v>
      </c>
      <c r="N19" s="26">
        <f>IF(M19=0,0,1)</f>
        <v>0</v>
      </c>
      <c r="O19" s="26">
        <f t="shared" si="2"/>
        <v>0</v>
      </c>
      <c r="P19" s="25" t="str">
        <f>TEXT(O19,"#シート")</f>
        <v>シート</v>
      </c>
      <c r="Q19" s="4"/>
      <c r="R19" s="20">
        <v>26</v>
      </c>
      <c r="S19" s="20">
        <v>50</v>
      </c>
      <c r="T19" s="23">
        <v>0.5</v>
      </c>
    </row>
    <row r="20" spans="1:20" ht="24" customHeight="1" thickBot="1" x14ac:dyDescent="0.45">
      <c r="A20" s="6" t="s">
        <v>24</v>
      </c>
      <c r="B20" s="94" t="s">
        <v>25</v>
      </c>
      <c r="C20" s="95"/>
      <c r="D20" s="27" t="s">
        <v>63</v>
      </c>
      <c r="E20" s="10"/>
      <c r="F20" s="37" t="s">
        <v>10</v>
      </c>
      <c r="G20" s="49"/>
      <c r="Q20" s="24"/>
      <c r="R20" s="20">
        <v>51</v>
      </c>
      <c r="S20" s="20">
        <v>75</v>
      </c>
      <c r="T20" s="23">
        <v>0.75</v>
      </c>
    </row>
    <row r="21" spans="1:20" ht="24" customHeight="1" x14ac:dyDescent="0.4">
      <c r="A21" s="126" t="s">
        <v>2</v>
      </c>
      <c r="B21" s="117" t="s">
        <v>13</v>
      </c>
      <c r="C21" s="118"/>
      <c r="D21" s="119"/>
      <c r="E21" s="11"/>
      <c r="F21" s="39" t="s">
        <v>3</v>
      </c>
      <c r="G21" s="50"/>
      <c r="Q21" s="24"/>
      <c r="R21" s="20">
        <v>76</v>
      </c>
      <c r="S21" s="20">
        <v>100</v>
      </c>
      <c r="T21" s="23">
        <v>1</v>
      </c>
    </row>
    <row r="22" spans="1:20" ht="24" customHeight="1" x14ac:dyDescent="0.4">
      <c r="A22" s="127"/>
      <c r="B22" s="120" t="s">
        <v>18</v>
      </c>
      <c r="C22" s="121"/>
      <c r="D22" s="122"/>
      <c r="E22" s="12"/>
      <c r="F22" s="40" t="s">
        <v>3</v>
      </c>
      <c r="G22" s="51"/>
    </row>
    <row r="23" spans="1:20" ht="24" customHeight="1" x14ac:dyDescent="0.4">
      <c r="A23" s="127"/>
      <c r="B23" s="87" t="s">
        <v>27</v>
      </c>
      <c r="C23" s="88"/>
      <c r="D23" s="89"/>
      <c r="E23" s="13"/>
      <c r="F23" s="40" t="s">
        <v>3</v>
      </c>
      <c r="G23" s="52"/>
    </row>
    <row r="24" spans="1:20" ht="24" customHeight="1" x14ac:dyDescent="0.4">
      <c r="A24" s="127"/>
      <c r="B24" s="87" t="s">
        <v>28</v>
      </c>
      <c r="C24" s="88"/>
      <c r="D24" s="89"/>
      <c r="E24" s="13"/>
      <c r="F24" s="40" t="s">
        <v>3</v>
      </c>
      <c r="G24" s="52"/>
    </row>
    <row r="25" spans="1:20" ht="24" customHeight="1" x14ac:dyDescent="0.4">
      <c r="A25" s="127"/>
      <c r="B25" s="87" t="s">
        <v>4</v>
      </c>
      <c r="C25" s="88"/>
      <c r="D25" s="89"/>
      <c r="E25" s="13"/>
      <c r="F25" s="40" t="s">
        <v>3</v>
      </c>
      <c r="G25" s="52"/>
    </row>
    <row r="26" spans="1:20" ht="24" customHeight="1" thickBot="1" x14ac:dyDescent="0.45">
      <c r="A26" s="128"/>
      <c r="B26" s="90" t="s">
        <v>5</v>
      </c>
      <c r="C26" s="91"/>
      <c r="D26" s="92"/>
      <c r="E26" s="14"/>
      <c r="F26" s="41" t="s">
        <v>6</v>
      </c>
      <c r="G26" s="53"/>
    </row>
    <row r="27" spans="1:20" ht="24" customHeight="1" x14ac:dyDescent="0.4">
      <c r="A27" s="115" t="s">
        <v>7</v>
      </c>
      <c r="B27" s="83" t="s">
        <v>14</v>
      </c>
      <c r="C27" s="84"/>
      <c r="D27" s="7" t="s">
        <v>17</v>
      </c>
      <c r="E27" s="15"/>
      <c r="F27" s="42" t="s">
        <v>62</v>
      </c>
      <c r="G27" s="54"/>
    </row>
    <row r="28" spans="1:20" ht="24" customHeight="1" x14ac:dyDescent="0.4">
      <c r="A28" s="129"/>
      <c r="B28" s="85" t="s">
        <v>15</v>
      </c>
      <c r="C28" s="86"/>
      <c r="D28" s="8" t="s">
        <v>16</v>
      </c>
      <c r="E28" s="16"/>
      <c r="F28" s="43" t="s">
        <v>6</v>
      </c>
      <c r="G28" s="55"/>
    </row>
    <row r="29" spans="1:20" ht="24" customHeight="1" thickBot="1" x14ac:dyDescent="0.45">
      <c r="A29" s="116"/>
      <c r="B29" s="80" t="s">
        <v>29</v>
      </c>
      <c r="C29" s="81"/>
      <c r="D29" s="82"/>
      <c r="E29" s="17"/>
      <c r="F29" s="44" t="s">
        <v>6</v>
      </c>
      <c r="G29" s="47"/>
    </row>
    <row r="30" spans="1:20" ht="24" customHeight="1" thickBot="1" x14ac:dyDescent="0.45">
      <c r="A30" s="2" t="s">
        <v>8</v>
      </c>
      <c r="B30" s="123" t="s">
        <v>9</v>
      </c>
      <c r="C30" s="124"/>
      <c r="D30" s="125"/>
      <c r="E30" s="18"/>
      <c r="F30" s="3" t="s">
        <v>10</v>
      </c>
      <c r="G30" s="56"/>
    </row>
    <row r="31" spans="1:20" ht="24" customHeight="1" x14ac:dyDescent="0.4">
      <c r="A31" s="115" t="s">
        <v>64</v>
      </c>
      <c r="B31" s="77" t="s">
        <v>30</v>
      </c>
      <c r="C31" s="78"/>
      <c r="D31" s="79"/>
      <c r="E31" s="19"/>
      <c r="F31" s="42" t="s">
        <v>11</v>
      </c>
      <c r="G31" s="54"/>
    </row>
    <row r="32" spans="1:20" ht="24" customHeight="1" thickBot="1" x14ac:dyDescent="0.45">
      <c r="A32" s="116"/>
      <c r="B32" s="80" t="s">
        <v>31</v>
      </c>
      <c r="C32" s="81"/>
      <c r="D32" s="82"/>
      <c r="E32" s="17"/>
      <c r="F32" s="44" t="s">
        <v>11</v>
      </c>
      <c r="G32" s="47"/>
    </row>
    <row r="33" spans="1:7" ht="24" customHeight="1" x14ac:dyDescent="0.4">
      <c r="A33" s="115" t="s">
        <v>12</v>
      </c>
      <c r="B33" s="77" t="s">
        <v>19</v>
      </c>
      <c r="C33" s="78"/>
      <c r="D33" s="79"/>
      <c r="E33" s="19"/>
      <c r="F33" s="42" t="s">
        <v>10</v>
      </c>
      <c r="G33" s="54"/>
    </row>
    <row r="34" spans="1:7" ht="24" customHeight="1" thickBot="1" x14ac:dyDescent="0.45">
      <c r="A34" s="116"/>
      <c r="B34" s="80" t="s">
        <v>20</v>
      </c>
      <c r="C34" s="81"/>
      <c r="D34" s="82"/>
      <c r="E34" s="17"/>
      <c r="F34" s="44" t="s">
        <v>10</v>
      </c>
      <c r="G34" s="47"/>
    </row>
    <row r="35" spans="1:7" ht="18" customHeight="1" x14ac:dyDescent="0.4"/>
    <row r="36" spans="1:7" ht="18" customHeight="1" x14ac:dyDescent="0.4">
      <c r="A36" s="70" t="s">
        <v>42</v>
      </c>
      <c r="B36" s="70"/>
      <c r="C36" s="70"/>
      <c r="D36" s="70"/>
      <c r="E36" s="70"/>
      <c r="F36" s="70"/>
      <c r="G36" s="70"/>
    </row>
  </sheetData>
  <mergeCells count="47">
    <mergeCell ref="A31:A32"/>
    <mergeCell ref="B24:D24"/>
    <mergeCell ref="B29:D29"/>
    <mergeCell ref="B30:D30"/>
    <mergeCell ref="A21:A26"/>
    <mergeCell ref="A27:A29"/>
    <mergeCell ref="B1:G1"/>
    <mergeCell ref="B20:C20"/>
    <mergeCell ref="R16:S16"/>
    <mergeCell ref="E16:F16"/>
    <mergeCell ref="B17:C17"/>
    <mergeCell ref="B18:C18"/>
    <mergeCell ref="B19:C19"/>
    <mergeCell ref="A10:B10"/>
    <mergeCell ref="A11:B11"/>
    <mergeCell ref="A12:B12"/>
    <mergeCell ref="A13:B13"/>
    <mergeCell ref="A16:D16"/>
    <mergeCell ref="B2:G2"/>
    <mergeCell ref="B3:G3"/>
    <mergeCell ref="A8:B8"/>
    <mergeCell ref="A9:B9"/>
    <mergeCell ref="A36:G36"/>
    <mergeCell ref="A5:G5"/>
    <mergeCell ref="A6:G6"/>
    <mergeCell ref="A17:A18"/>
    <mergeCell ref="B31:D31"/>
    <mergeCell ref="B32:D32"/>
    <mergeCell ref="B33:D33"/>
    <mergeCell ref="B34:D34"/>
    <mergeCell ref="B27:C27"/>
    <mergeCell ref="B28:C28"/>
    <mergeCell ref="B25:D25"/>
    <mergeCell ref="B26:D26"/>
    <mergeCell ref="A33:A34"/>
    <mergeCell ref="B21:D21"/>
    <mergeCell ref="B22:D22"/>
    <mergeCell ref="B23:D23"/>
    <mergeCell ref="D4:G4"/>
    <mergeCell ref="A14:B14"/>
    <mergeCell ref="C8:G8"/>
    <mergeCell ref="C9:G9"/>
    <mergeCell ref="C10:G10"/>
    <mergeCell ref="C11:G11"/>
    <mergeCell ref="C12:G12"/>
    <mergeCell ref="C13:G13"/>
    <mergeCell ref="C14:G1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かおる 加藤</dc:creator>
  <cp:lastModifiedBy>ryokusui01</cp:lastModifiedBy>
  <cp:lastPrinted>2024-12-08T08:29:02Z</cp:lastPrinted>
  <dcterms:created xsi:type="dcterms:W3CDTF">2024-12-08T06:07:48Z</dcterms:created>
  <dcterms:modified xsi:type="dcterms:W3CDTF">2024-12-09T10:50:51Z</dcterms:modified>
</cp:coreProperties>
</file>